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ropbox\Agrikonzult\PÁLYÁZATOK\Fiatal Gazda 2015\egyebek\Pontszámítás\"/>
    </mc:Choice>
  </mc:AlternateContent>
  <bookViews>
    <workbookView xWindow="0" yWindow="0" windowWidth="20490" windowHeight="7755"/>
  </bookViews>
  <sheets>
    <sheet name="Munk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2" i="1" l="1"/>
  <c r="D26" i="1"/>
  <c r="D20" i="1"/>
  <c r="D17" i="1"/>
  <c r="D14" i="1"/>
  <c r="D11" i="1" l="1"/>
  <c r="D35" i="1" l="1"/>
  <c r="D29" i="1"/>
  <c r="D23" i="1"/>
  <c r="D8" i="1"/>
  <c r="F15" i="1" l="1"/>
  <c r="F8" i="1"/>
  <c r="F12" i="1" s="1"/>
</calcChain>
</file>

<file path=xl/sharedStrings.xml><?xml version="1.0" encoding="utf-8"?>
<sst xmlns="http://schemas.openxmlformats.org/spreadsheetml/2006/main" count="55" uniqueCount="45">
  <si>
    <t>Szakmunkás</t>
  </si>
  <si>
    <t>Lakóhelye már egy éve hátrányos helyzetű településen van:</t>
  </si>
  <si>
    <t>Szakmai gyakorlattal rendelkezik</t>
  </si>
  <si>
    <t>Nőnemű:</t>
  </si>
  <si>
    <t>4. és 5. évben főállásban foglalkoztatottak száma:</t>
  </si>
  <si>
    <t>További pontok:</t>
  </si>
  <si>
    <t>Üzéleti terv: 40/40</t>
  </si>
  <si>
    <t>Pénzügyi terv: 8/4</t>
  </si>
  <si>
    <t>Technikusi</t>
  </si>
  <si>
    <t>Felsőoktatás</t>
  </si>
  <si>
    <t>Igen</t>
  </si>
  <si>
    <t>Nem</t>
  </si>
  <si>
    <t>3. évtől</t>
  </si>
  <si>
    <t>4. évtől</t>
  </si>
  <si>
    <t>vállalja hogy leköltözik</t>
  </si>
  <si>
    <t>egyik sem</t>
  </si>
  <si>
    <t>van jelenleg is</t>
  </si>
  <si>
    <t>nem rendelkezik</t>
  </si>
  <si>
    <t>1 év</t>
  </si>
  <si>
    <t>2 év</t>
  </si>
  <si>
    <t>3 év</t>
  </si>
  <si>
    <t>Százalék:</t>
  </si>
  <si>
    <t>Kérem válasszon a legördülő menüből:</t>
  </si>
  <si>
    <t>Gazdaságának a kertészet vagy állattenyésztés adja</t>
  </si>
  <si>
    <t>84-100% -át</t>
  </si>
  <si>
    <t>67-83% -át</t>
  </si>
  <si>
    <t>51-66% -át</t>
  </si>
  <si>
    <t>kevesebb mint 51%-át</t>
  </si>
  <si>
    <t>egyeztetés alapján</t>
  </si>
  <si>
    <t>Ponthatár:</t>
  </si>
  <si>
    <t>Vállalja hogy szerez BSc képzettséget a 4. évre:</t>
  </si>
  <si>
    <t>Főállású egyéni vállalkozóvá válik:</t>
  </si>
  <si>
    <t>Lakóhelye 1000 fő alatti településen, vagy tanyán,</t>
  </si>
  <si>
    <t>30km -en belül lesz egymástól lakhelye és a gazdasága:</t>
  </si>
  <si>
    <t>0 fő</t>
  </si>
  <si>
    <t>Mezőgazdasági végzettsége:</t>
  </si>
  <si>
    <t>Szakmai és Horizontális szempontok:</t>
  </si>
  <si>
    <t>nem válik főállásúvá</t>
  </si>
  <si>
    <t>2015-ös Fiatal Gazda pályázat pontszám kalkulátor</t>
  </si>
  <si>
    <t>(Csak technikusi végzettséggel jár pont)</t>
  </si>
  <si>
    <t>+ 1 fő</t>
  </si>
  <si>
    <t>2014-ben: 75%</t>
  </si>
  <si>
    <r>
      <t xml:space="preserve">  </t>
    </r>
    <r>
      <rPr>
        <b/>
        <sz val="14"/>
        <color theme="1"/>
        <rFont val="Calibri"/>
        <family val="2"/>
        <charset val="238"/>
        <scheme val="minor"/>
      </rPr>
      <t xml:space="preserve"> 47</t>
    </r>
    <r>
      <rPr>
        <sz val="14"/>
        <color theme="1"/>
        <rFont val="Calibri"/>
        <family val="2"/>
        <charset val="238"/>
        <scheme val="minor"/>
      </rPr>
      <t xml:space="preserve"> pontot el kell érni!</t>
    </r>
  </si>
  <si>
    <t>Pontszám a 115-ből:</t>
  </si>
  <si>
    <t>(Felsőoktatásúakra nem vonatkozik)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</si>
</sst>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4"/>
      <color theme="1"/>
      <name val="Calibri"/>
      <family val="2"/>
      <charset val="238"/>
      <scheme val="minor"/>
    </font>
    <font>
      <sz val="36"/>
      <color theme="1"/>
      <name val="Calibri"/>
      <family val="2"/>
      <charset val="238"/>
      <scheme val="minor"/>
    </font>
    <font>
      <sz val="22"/>
      <color theme="1"/>
      <name val="Britannic Bold"/>
      <family val="2"/>
    </font>
    <font>
      <b/>
      <sz val="14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4"/>
      <color theme="1"/>
      <name val="Calibri"/>
      <family val="2"/>
      <charset val="238"/>
      <scheme val="minor"/>
    </font>
    <font>
      <sz val="48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sz val="12"/>
      <color rgb="FFFF0000"/>
      <name val="Comic Sans MS"/>
      <family val="4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0" fillId="2" borderId="0" xfId="0" applyFill="1" applyAlignment="1"/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9" fontId="4" fillId="2" borderId="0" xfId="1" applyFont="1" applyFill="1" applyAlignment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6" fillId="2" borderId="0" xfId="0" applyFont="1" applyFill="1"/>
    <xf numFmtId="0" fontId="7" fillId="2" borderId="0" xfId="0" applyFont="1" applyFill="1" applyAlignment="1"/>
    <xf numFmtId="0" fontId="8" fillId="2" borderId="0" xfId="0" applyFont="1" applyFill="1"/>
    <xf numFmtId="0" fontId="3" fillId="3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left"/>
    </xf>
    <xf numFmtId="0" fontId="0" fillId="2" borderId="0" xfId="0" applyFill="1" applyAlignment="1">
      <alignment horizontal="left" vertical="center"/>
    </xf>
    <xf numFmtId="9" fontId="3" fillId="2" borderId="0" xfId="1" applyFont="1" applyFill="1" applyAlignment="1">
      <alignment vertical="center"/>
    </xf>
    <xf numFmtId="0" fontId="11" fillId="2" borderId="0" xfId="0" applyFont="1" applyFill="1" applyAlignment="1">
      <alignment horizontal="center" vertical="top"/>
    </xf>
    <xf numFmtId="0" fontId="2" fillId="2" borderId="0" xfId="0" quotePrefix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9" fontId="4" fillId="2" borderId="2" xfId="1" applyFont="1" applyFill="1" applyBorder="1" applyAlignment="1">
      <alignment horizontal="center" vertical="center"/>
    </xf>
    <xf numFmtId="9" fontId="4" fillId="2" borderId="3" xfId="1" applyFont="1" applyFill="1" applyBorder="1" applyAlignment="1">
      <alignment horizontal="center" vertical="center"/>
    </xf>
    <xf numFmtId="9" fontId="4" fillId="2" borderId="4" xfId="1" applyFont="1" applyFill="1" applyBorder="1" applyAlignment="1">
      <alignment horizontal="center" vertical="center"/>
    </xf>
    <xf numFmtId="9" fontId="4" fillId="2" borderId="5" xfId="1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 wrapText="1"/>
    </xf>
  </cellXfs>
  <cellStyles count="2">
    <cellStyle name="Normál" xfId="0" builtinId="0"/>
    <cellStyle name="Százalék" xfId="1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3B3B"/>
      <color rgb="FFFF1D1D"/>
      <color rgb="FFFF010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agrikonzult.hu/2015/01/15/fiatal-gazda-palyazat-2015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47626</xdr:colOff>
      <xdr:row>0</xdr:row>
      <xdr:rowOff>142875</xdr:rowOff>
    </xdr:from>
    <xdr:to>
      <xdr:col>7</xdr:col>
      <xdr:colOff>66676</xdr:colOff>
      <xdr:row>4</xdr:row>
      <xdr:rowOff>190500</xdr:rowOff>
    </xdr:to>
    <xdr:pic>
      <xdr:nvPicPr>
        <xdr:cNvPr id="2" name="Kép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0776" y="142875"/>
          <a:ext cx="1238250" cy="1238250"/>
        </a:xfrm>
        <a:prstGeom prst="rect">
          <a:avLst/>
        </a:prstGeom>
      </xdr:spPr>
    </xdr:pic>
    <xdr:clientData/>
  </xdr:twoCellAnchor>
  <xdr:twoCellAnchor>
    <xdr:from>
      <xdr:col>8</xdr:col>
      <xdr:colOff>180974</xdr:colOff>
      <xdr:row>1</xdr:row>
      <xdr:rowOff>57149</xdr:rowOff>
    </xdr:from>
    <xdr:to>
      <xdr:col>14</xdr:col>
      <xdr:colOff>133349</xdr:colOff>
      <xdr:row>6</xdr:row>
      <xdr:rowOff>9525</xdr:rowOff>
    </xdr:to>
    <xdr:sp macro="" textlink="">
      <xdr:nvSpPr>
        <xdr:cNvPr id="3" name="Felhő 2"/>
        <xdr:cNvSpPr/>
      </xdr:nvSpPr>
      <xdr:spPr>
        <a:xfrm>
          <a:off x="8162924" y="295274"/>
          <a:ext cx="3000375" cy="1381126"/>
        </a:xfrm>
        <a:prstGeom prst="cloud">
          <a:avLst/>
        </a:prstGeom>
        <a:ln>
          <a:solidFill>
            <a:schemeClr val="accent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hu-HU" sz="1400" b="1">
              <a:solidFill>
                <a:schemeClr val="accent1">
                  <a:lumMod val="60000"/>
                  <a:lumOff val="40000"/>
                </a:schemeClr>
              </a:solidFill>
              <a:latin typeface="Comic Sans MS" panose="030F0702030302020204" pitchFamily="66" charset="0"/>
            </a:rPr>
            <a:t>Tipp</a:t>
          </a:r>
          <a:r>
            <a:rPr lang="hu-HU" sz="1400">
              <a:solidFill>
                <a:schemeClr val="accent1">
                  <a:lumMod val="60000"/>
                  <a:lumOff val="40000"/>
                </a:schemeClr>
              </a:solidFill>
              <a:latin typeface="Comic Sans MS" panose="030F0702030302020204" pitchFamily="66" charset="0"/>
            </a:rPr>
            <a:t>: </a:t>
          </a:r>
        </a:p>
        <a:p>
          <a:pPr algn="ctr"/>
          <a:r>
            <a:rPr lang="hu-HU" sz="1400">
              <a:solidFill>
                <a:schemeClr val="accent1">
                  <a:lumMod val="60000"/>
                  <a:lumOff val="40000"/>
                </a:schemeClr>
              </a:solidFill>
              <a:latin typeface="Comic Sans MS" panose="030F0702030302020204" pitchFamily="66" charset="0"/>
            </a:rPr>
            <a:t>Engedélyezze a szerkesztést!</a:t>
          </a:r>
        </a:p>
      </xdr:txBody>
    </xdr:sp>
    <xdr:clientData/>
  </xdr:twoCellAnchor>
  <xdr:twoCellAnchor>
    <xdr:from>
      <xdr:col>8</xdr:col>
      <xdr:colOff>600080</xdr:colOff>
      <xdr:row>0</xdr:row>
      <xdr:rowOff>161927</xdr:rowOff>
    </xdr:from>
    <xdr:to>
      <xdr:col>9</xdr:col>
      <xdr:colOff>542926</xdr:colOff>
      <xdr:row>2</xdr:row>
      <xdr:rowOff>104775</xdr:rowOff>
    </xdr:to>
    <xdr:cxnSp macro="">
      <xdr:nvCxnSpPr>
        <xdr:cNvPr id="5" name="Görbe összekötő 4"/>
        <xdr:cNvCxnSpPr/>
      </xdr:nvCxnSpPr>
      <xdr:spPr>
        <a:xfrm rot="16200000" flipV="1">
          <a:off x="8529641" y="214316"/>
          <a:ext cx="657223" cy="552446"/>
        </a:xfrm>
        <a:prstGeom prst="curvedConnector3">
          <a:avLst/>
        </a:prstGeom>
        <a:ln w="38100">
          <a:solidFill>
            <a:schemeClr val="accent1">
              <a:lumMod val="60000"/>
              <a:lumOff val="40000"/>
            </a:schemeClr>
          </a:solidFill>
          <a:headEnd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1468126</xdr:colOff>
      <xdr:row>5</xdr:row>
      <xdr:rowOff>47625</xdr:rowOff>
    </xdr:from>
    <xdr:to>
      <xdr:col>1</xdr:col>
      <xdr:colOff>1743079</xdr:colOff>
      <xdr:row>6</xdr:row>
      <xdr:rowOff>161923</xdr:rowOff>
    </xdr:to>
    <xdr:cxnSp macro="">
      <xdr:nvCxnSpPr>
        <xdr:cNvPr id="8" name="Görbe összekötő 7"/>
        <xdr:cNvCxnSpPr/>
      </xdr:nvCxnSpPr>
      <xdr:spPr>
        <a:xfrm rot="5400000">
          <a:off x="3896366" y="1515110"/>
          <a:ext cx="352423" cy="274953"/>
        </a:xfrm>
        <a:prstGeom prst="curvedConnector3">
          <a:avLst/>
        </a:prstGeom>
        <a:ln w="28575">
          <a:solidFill>
            <a:srgbClr val="FF0000"/>
          </a:solidFill>
          <a:headEnd type="none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workbookViewId="0">
      <selection activeCell="M9" sqref="M9"/>
    </sheetView>
  </sheetViews>
  <sheetFormatPr defaultRowHeight="18.75" x14ac:dyDescent="0.3"/>
  <cols>
    <col min="1" max="1" width="37" style="6" customWidth="1"/>
    <col min="2" max="2" width="34" style="3" customWidth="1"/>
    <col min="3" max="3" width="3" style="2" customWidth="1"/>
    <col min="4" max="4" width="9.140625" style="8"/>
    <col min="5" max="9" width="9.140625" style="2"/>
    <col min="10" max="10" width="9.140625" style="2" customWidth="1"/>
    <col min="11" max="11" width="33.7109375" style="2" hidden="1" customWidth="1"/>
    <col min="12" max="12" width="9.140625" style="2" customWidth="1"/>
    <col min="13" max="16384" width="9.140625" style="2"/>
  </cols>
  <sheetData>
    <row r="1" spans="1:11" ht="18.75" customHeight="1" x14ac:dyDescent="0.25">
      <c r="A1" s="20" t="s">
        <v>38</v>
      </c>
      <c r="B1" s="20"/>
      <c r="C1" s="1"/>
      <c r="D1" s="7"/>
      <c r="E1" s="1"/>
      <c r="F1" s="1"/>
    </row>
    <row r="2" spans="1:11" ht="37.5" customHeight="1" x14ac:dyDescent="0.25">
      <c r="A2" s="20"/>
      <c r="B2" s="20"/>
      <c r="C2" s="1"/>
      <c r="D2" s="7"/>
      <c r="E2" s="1"/>
      <c r="F2" s="1"/>
    </row>
    <row r="3" spans="1:11" ht="18.75" customHeight="1" x14ac:dyDescent="0.25">
      <c r="A3" s="20"/>
      <c r="B3" s="20"/>
      <c r="C3" s="1"/>
      <c r="D3" s="7"/>
      <c r="E3" s="1"/>
      <c r="F3" s="1"/>
    </row>
    <row r="5" spans="1:11" x14ac:dyDescent="0.3">
      <c r="B5" s="25" t="s">
        <v>22</v>
      </c>
    </row>
    <row r="6" spans="1:11" x14ac:dyDescent="0.3">
      <c r="B6" s="25"/>
    </row>
    <row r="7" spans="1:11" ht="19.5" thickBot="1" x14ac:dyDescent="0.35">
      <c r="A7" s="6" t="s">
        <v>35</v>
      </c>
      <c r="F7" s="2" t="s">
        <v>43</v>
      </c>
      <c r="K7" s="2" t="s">
        <v>0</v>
      </c>
    </row>
    <row r="8" spans="1:11" ht="27" customHeight="1" thickBot="1" x14ac:dyDescent="0.35">
      <c r="B8" s="9" t="s">
        <v>0</v>
      </c>
      <c r="D8" s="8">
        <f>IF(B8=K9,15,IF(B8=K8,10,0))</f>
        <v>0</v>
      </c>
      <c r="F8" s="16">
        <f>SUM(D8:D39)</f>
        <v>44</v>
      </c>
      <c r="G8" s="17"/>
      <c r="I8" s="11" t="s">
        <v>29</v>
      </c>
      <c r="K8" s="2" t="s">
        <v>8</v>
      </c>
    </row>
    <row r="9" spans="1:11" ht="37.5" customHeight="1" x14ac:dyDescent="0.3">
      <c r="F9" s="18"/>
      <c r="G9" s="19"/>
      <c r="I9" s="12" t="s">
        <v>41</v>
      </c>
      <c r="K9" s="2" t="s">
        <v>9</v>
      </c>
    </row>
    <row r="10" spans="1:11" ht="19.5" thickBot="1" x14ac:dyDescent="0.35">
      <c r="A10" s="6" t="s">
        <v>30</v>
      </c>
    </row>
    <row r="11" spans="1:11" ht="27" customHeight="1" thickBot="1" x14ac:dyDescent="0.35">
      <c r="A11" s="14" t="s">
        <v>44</v>
      </c>
      <c r="B11" s="9" t="s">
        <v>11</v>
      </c>
      <c r="D11" s="8">
        <f>IF(B8=K9,0,IF(B11=K11,2,0))</f>
        <v>0</v>
      </c>
      <c r="F11" s="2" t="s">
        <v>21</v>
      </c>
      <c r="K11" s="2" t="s">
        <v>10</v>
      </c>
    </row>
    <row r="12" spans="1:11" ht="37.5" customHeight="1" x14ac:dyDescent="0.3">
      <c r="F12" s="21">
        <f>F8/115</f>
        <v>0.38260869565217392</v>
      </c>
      <c r="G12" s="22"/>
      <c r="H12" s="4"/>
      <c r="K12" s="2" t="s">
        <v>11</v>
      </c>
    </row>
    <row r="13" spans="1:11" ht="19.5" customHeight="1" thickBot="1" x14ac:dyDescent="0.35">
      <c r="A13" s="6" t="s">
        <v>31</v>
      </c>
      <c r="F13" s="23"/>
      <c r="G13" s="24"/>
      <c r="H13" s="4"/>
      <c r="K13" s="2" t="s">
        <v>37</v>
      </c>
    </row>
    <row r="14" spans="1:11" ht="27" customHeight="1" thickBot="1" x14ac:dyDescent="0.35">
      <c r="B14" s="9" t="s">
        <v>37</v>
      </c>
      <c r="D14" s="8">
        <f>IF(B14=K14,17,IF(B14=K15,14,0))</f>
        <v>0</v>
      </c>
      <c r="F14" s="4"/>
      <c r="G14" s="4"/>
      <c r="H14" s="4"/>
      <c r="K14" s="2" t="s">
        <v>12</v>
      </c>
    </row>
    <row r="15" spans="1:11" ht="37.5" customHeight="1" x14ac:dyDescent="0.3">
      <c r="F15" s="16">
        <f>SUM(D8:D35)</f>
        <v>0</v>
      </c>
      <c r="G15" s="17"/>
      <c r="H15" s="13" t="s">
        <v>36</v>
      </c>
      <c r="K15" s="2" t="s">
        <v>13</v>
      </c>
    </row>
    <row r="16" spans="1:11" ht="19.5" customHeight="1" thickBot="1" x14ac:dyDescent="0.35">
      <c r="A16" s="6" t="s">
        <v>23</v>
      </c>
      <c r="F16" s="18"/>
      <c r="G16" s="19"/>
      <c r="H16" s="13" t="s">
        <v>42</v>
      </c>
    </row>
    <row r="17" spans="1:11" ht="27" customHeight="1" thickBot="1" x14ac:dyDescent="0.35">
      <c r="B17" s="9" t="s">
        <v>27</v>
      </c>
      <c r="D17" s="8">
        <f>IF(B17=K17,10,IF(B17=K18,8,IF(B17=K19,6,0)))</f>
        <v>0</v>
      </c>
      <c r="K17" s="5" t="s">
        <v>24</v>
      </c>
    </row>
    <row r="18" spans="1:11" ht="37.5" customHeight="1" x14ac:dyDescent="0.3">
      <c r="K18" s="5" t="s">
        <v>25</v>
      </c>
    </row>
    <row r="19" spans="1:11" ht="19.5" thickBot="1" x14ac:dyDescent="0.35">
      <c r="A19" s="6" t="s">
        <v>32</v>
      </c>
      <c r="K19" s="5" t="s">
        <v>26</v>
      </c>
    </row>
    <row r="20" spans="1:11" ht="27" customHeight="1" thickBot="1" x14ac:dyDescent="0.35">
      <c r="B20" s="9" t="s">
        <v>15</v>
      </c>
      <c r="D20" s="8">
        <f>IF(B20=K22,8,IF(B20=K23,5,0))</f>
        <v>0</v>
      </c>
      <c r="K20" s="5" t="s">
        <v>27</v>
      </c>
    </row>
    <row r="21" spans="1:11" ht="37.5" customHeight="1" x14ac:dyDescent="0.3"/>
    <row r="22" spans="1:11" ht="19.5" thickBot="1" x14ac:dyDescent="0.35">
      <c r="A22" s="6" t="s">
        <v>1</v>
      </c>
      <c r="K22" s="5" t="s">
        <v>16</v>
      </c>
    </row>
    <row r="23" spans="1:11" ht="27" customHeight="1" thickBot="1" x14ac:dyDescent="0.35">
      <c r="B23" s="9" t="s">
        <v>11</v>
      </c>
      <c r="D23" s="8">
        <f>IF(B23=K11,4,0)</f>
        <v>0</v>
      </c>
      <c r="K23" s="5" t="s">
        <v>14</v>
      </c>
    </row>
    <row r="24" spans="1:11" ht="37.5" customHeight="1" x14ac:dyDescent="0.3">
      <c r="K24" s="5" t="s">
        <v>15</v>
      </c>
    </row>
    <row r="25" spans="1:11" ht="19.5" thickBot="1" x14ac:dyDescent="0.35">
      <c r="A25" s="6" t="s">
        <v>2</v>
      </c>
    </row>
    <row r="26" spans="1:11" ht="27" customHeight="1" thickBot="1" x14ac:dyDescent="0.35">
      <c r="A26" s="14" t="s">
        <v>39</v>
      </c>
      <c r="B26" s="9" t="s">
        <v>17</v>
      </c>
      <c r="D26" s="8">
        <f>IF(B8=K8,IF(B26=K27,2,IF(B26=K28,3,IF(B26=K29,4,0))),0)</f>
        <v>0</v>
      </c>
      <c r="K26" s="5" t="s">
        <v>17</v>
      </c>
    </row>
    <row r="27" spans="1:11" ht="37.5" customHeight="1" x14ac:dyDescent="0.3">
      <c r="K27" s="5" t="s">
        <v>18</v>
      </c>
    </row>
    <row r="28" spans="1:11" ht="19.5" thickBot="1" x14ac:dyDescent="0.35">
      <c r="A28" s="6" t="s">
        <v>3</v>
      </c>
      <c r="K28" s="5" t="s">
        <v>19</v>
      </c>
    </row>
    <row r="29" spans="1:11" ht="27" customHeight="1" thickBot="1" x14ac:dyDescent="0.35">
      <c r="B29" s="9" t="s">
        <v>11</v>
      </c>
      <c r="D29" s="8">
        <f>IF(B29=$K$11,2,0)</f>
        <v>0</v>
      </c>
      <c r="K29" s="5" t="s">
        <v>20</v>
      </c>
    </row>
    <row r="30" spans="1:11" ht="37.5" customHeight="1" x14ac:dyDescent="0.3"/>
    <row r="31" spans="1:11" ht="19.5" thickBot="1" x14ac:dyDescent="0.35">
      <c r="A31" s="6" t="s">
        <v>4</v>
      </c>
      <c r="K31" s="5" t="s">
        <v>34</v>
      </c>
    </row>
    <row r="32" spans="1:11" ht="27" customHeight="1" thickBot="1" x14ac:dyDescent="0.35">
      <c r="B32" s="9" t="s">
        <v>34</v>
      </c>
      <c r="D32" s="8">
        <f>IF(B32=K32,4,0)</f>
        <v>0</v>
      </c>
      <c r="K32" s="15" t="s">
        <v>40</v>
      </c>
    </row>
    <row r="33" spans="1:11" ht="37.5" customHeight="1" x14ac:dyDescent="0.3">
      <c r="K33" s="5"/>
    </row>
    <row r="34" spans="1:11" ht="19.5" thickBot="1" x14ac:dyDescent="0.35">
      <c r="A34" s="6" t="s">
        <v>33</v>
      </c>
      <c r="K34" s="5"/>
    </row>
    <row r="35" spans="1:11" ht="27" customHeight="1" thickBot="1" x14ac:dyDescent="0.35">
      <c r="B35" s="9" t="s">
        <v>11</v>
      </c>
      <c r="D35" s="8">
        <f>IF(B35=$K$11,7,0)</f>
        <v>0</v>
      </c>
    </row>
    <row r="36" spans="1:11" ht="37.5" customHeight="1" x14ac:dyDescent="0.3"/>
    <row r="37" spans="1:11" x14ac:dyDescent="0.3">
      <c r="A37" s="6" t="s">
        <v>5</v>
      </c>
    </row>
    <row r="38" spans="1:11" ht="27" customHeight="1" x14ac:dyDescent="0.3">
      <c r="A38" s="6" t="s">
        <v>6</v>
      </c>
      <c r="D38" s="8">
        <v>40</v>
      </c>
    </row>
    <row r="39" spans="1:11" x14ac:dyDescent="0.3">
      <c r="A39" s="6" t="s">
        <v>7</v>
      </c>
      <c r="B39" s="10" t="s">
        <v>28</v>
      </c>
      <c r="D39" s="8">
        <v>4</v>
      </c>
    </row>
  </sheetData>
  <sheetProtection algorithmName="SHA-512" hashValue="8kcHqXxlH4Fg5GA2vaRyBRIMGYjyUOFTPWzP+tak0QvAUQDGmqhKUBJ6Gv8qtYn3u7i6j//mUaI+bH+EJ2bc0Q==" saltValue="x2e4v/+LGzh3pi2boeIoXQ==" spinCount="100000" sheet="1" objects="1" scenarios="1"/>
  <protectedRanges>
    <protectedRange sqref="B35" name="Tartomány12" securityDescriptor="O:WDG:WDD:(A;;CC;;;WD)"/>
    <protectedRange sqref="B32" name="Tartomány11" securityDescriptor="O:WDG:WDD:(A;;CC;;;WD)"/>
    <protectedRange sqref="B29" name="Tartomány10" securityDescriptor="O:WDG:WDD:(A;;CC;;;WD)"/>
    <protectedRange sqref="B26" name="Tartomány8" securityDescriptor="O:WDG:WDD:(A;;CC;;;WD)"/>
    <protectedRange sqref="B23" name="Tartomány7" securityDescriptor="O:WDG:WDD:(A;;CC;;;WD)"/>
    <protectedRange sqref="B14" name="Tartomány3" securityDescriptor="O:WDG:WDD:(A;;CC;;;WD)"/>
    <protectedRange sqref="B8" name="Tartomány1" securityDescriptor="O:WDG:WDD:(A;;CC;;;WD)"/>
    <protectedRange sqref="B11" name="Tartomány2" securityDescriptor="O:WDG:WDD:(A;;CC;;;WD)"/>
    <protectedRange sqref="B17" name="Tartomány4" securityDescriptor="O:WDG:WDD:(A;;CC;;;WD)"/>
    <protectedRange sqref="B20" name="Tartomány6" securityDescriptor="O:WDG:WDD:(A;;CC;;;WD)"/>
  </protectedRanges>
  <mergeCells count="5">
    <mergeCell ref="F8:G9"/>
    <mergeCell ref="A1:B3"/>
    <mergeCell ref="F12:G13"/>
    <mergeCell ref="B5:B6"/>
    <mergeCell ref="F15:G16"/>
  </mergeCells>
  <conditionalFormatting sqref="F15:G16">
    <cfRule type="cellIs" dxfId="0" priority="1" operator="lessThan">
      <formula>47</formula>
    </cfRule>
  </conditionalFormatting>
  <dataValidations count="7">
    <dataValidation type="list" allowBlank="1" showInputMessage="1" showErrorMessage="1" sqref="B8">
      <formula1>$K$7:$K$9</formula1>
    </dataValidation>
    <dataValidation type="list" allowBlank="1" showInputMessage="1" showErrorMessage="1" sqref="B11 B23 B35 B29">
      <formula1>$K$11:$K$12</formula1>
    </dataValidation>
    <dataValidation type="list" allowBlank="1" showInputMessage="1" showErrorMessage="1" sqref="B14">
      <formula1>$K$13:$K$15</formula1>
    </dataValidation>
    <dataValidation type="list" allowBlank="1" showInputMessage="1" showErrorMessage="1" sqref="B17">
      <formula1>$K$17:$K$20</formula1>
    </dataValidation>
    <dataValidation type="list" allowBlank="1" showInputMessage="1" showErrorMessage="1" sqref="B20">
      <formula1>$K$22:$K$24</formula1>
    </dataValidation>
    <dataValidation type="list" allowBlank="1" showInputMessage="1" showErrorMessage="1" sqref="B26">
      <formula1>$K$26:$K$29</formula1>
    </dataValidation>
    <dataValidation type="list" allowBlank="1" showInputMessage="1" showErrorMessage="1" sqref="B32">
      <formula1>$K$31:$K$32</formula1>
    </dataValidation>
  </dataValidations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Zádor Tamás</dc:creator>
  <cp:lastModifiedBy>Zádor Tamás</cp:lastModifiedBy>
  <cp:lastPrinted>2015-04-10T08:00:10Z</cp:lastPrinted>
  <dcterms:created xsi:type="dcterms:W3CDTF">2015-04-09T11:57:47Z</dcterms:created>
  <dcterms:modified xsi:type="dcterms:W3CDTF">2015-05-08T12:00:51Z</dcterms:modified>
</cp:coreProperties>
</file>